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tabRatio="602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1'!$A:$B,'Приложение 1'!$4:$4</definedName>
    <definedName name="_xlnm.Print_Area" localSheetId="0">'Приложение 1'!$A$1:$T$29</definedName>
    <definedName name="_xlnm.Print_Area" localSheetId="1">'Приложение 2'!$A$1:$Y$30</definedName>
  </definedNames>
  <calcPr fullCalcOnLoad="1"/>
</workbook>
</file>

<file path=xl/sharedStrings.xml><?xml version="1.0" encoding="utf-8"?>
<sst xmlns="http://schemas.openxmlformats.org/spreadsheetml/2006/main" count="204" uniqueCount="82">
  <si>
    <t>№ п\п</t>
  </si>
  <si>
    <t>Год</t>
  </si>
  <si>
    <t>ввода в эксплуатацию</t>
  </si>
  <si>
    <t>всего:</t>
  </si>
  <si>
    <t>общая площадь МКД, всего</t>
  </si>
  <si>
    <t>ремонт крыши</t>
  </si>
  <si>
    <t>ремонт или замена лифтового оборудования</t>
  </si>
  <si>
    <t>ремонт подвальных помещений</t>
  </si>
  <si>
    <t>кв.м.</t>
  </si>
  <si>
    <t>ед.</t>
  </si>
  <si>
    <t>чел.</t>
  </si>
  <si>
    <t>Стоимость капитального ремонта ВСЕГО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</si>
  <si>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</si>
  <si>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</si>
  <si>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Количество этажей</t>
  </si>
  <si>
    <t>Количество подъездов</t>
  </si>
  <si>
    <t>№ п/п</t>
  </si>
  <si>
    <t>ремонт внутридомовых инженерных систем</t>
  </si>
  <si>
    <t>Площадь помещений МКД:</t>
  </si>
  <si>
    <t>завершение последнего комплексного капитального ремонта</t>
  </si>
  <si>
    <t>Материал стен</t>
  </si>
  <si>
    <t>Плановая дата завершения работ</t>
  </si>
  <si>
    <t>кв.м</t>
  </si>
  <si>
    <t>за счет средств местного бюджета</t>
  </si>
  <si>
    <t>Стоимость капитального ремонта</t>
  </si>
  <si>
    <t>Адрес МКД</t>
  </si>
  <si>
    <t>руб.</t>
  </si>
  <si>
    <t>руб./кв.м</t>
  </si>
  <si>
    <t>в том числе жилых помещений, находящихся в собственности граждан</t>
  </si>
  <si>
    <t>не проводился</t>
  </si>
  <si>
    <t>федеральный бюджет</t>
  </si>
  <si>
    <t>областной бюджет</t>
  </si>
  <si>
    <t>за счет средств  собственников помещений в МКД</t>
  </si>
  <si>
    <t xml:space="preserve">Количество жителей, зарегистрированных в МКД </t>
  </si>
  <si>
    <t>виды работ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</si>
  <si>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</si>
  <si>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</si>
  <si>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</si>
  <si>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вентилируемую, устройству выходов на кровлю</t>
  </si>
  <si>
    <t>Установка коллективных (общедомовых) ПУ и УУ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</si>
  <si>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</si>
  <si>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</si>
  <si>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</si>
  <si>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</si>
  <si>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</si>
  <si>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</si>
  <si>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куб.м.</t>
  </si>
  <si>
    <t>сборно-щитовые</t>
  </si>
  <si>
    <t>панель</t>
  </si>
  <si>
    <t>кирпич</t>
  </si>
  <si>
    <t>г.Сертолово,                                                               мкр. Черная речка , д. 2</t>
  </si>
  <si>
    <t>г.Сертолово,                                                               мкр. Черная речка , д. 1</t>
  </si>
  <si>
    <t>г.Сертолово,                                               ул.Школьная, д.1</t>
  </si>
  <si>
    <t>г.Сертолово,                                                                 ул. Кленовая, д.5, корп. 3</t>
  </si>
  <si>
    <t>г.Сертолово,                                                                 ул. Кленовая, д.5, корп. 4</t>
  </si>
  <si>
    <t>г.Сертолово,                             ул. Молодцова, д. 3</t>
  </si>
  <si>
    <t>г.Сертолово,                                                  ул. Молодцова, д. 4</t>
  </si>
  <si>
    <t>г.Сертолово,                                                               мкр. Черная речка , д. 8</t>
  </si>
  <si>
    <t>г.Сертолово,                                               ул.Школьная, д.5</t>
  </si>
  <si>
    <t>г.Сертолово,                             ул. Ларина, д. 3</t>
  </si>
  <si>
    <t>г.Сертолово,                                             ул.Березовая, д.11</t>
  </si>
  <si>
    <t>г.Сертолово,                                    ул.Парковая, д.1</t>
  </si>
  <si>
    <t>г.Сертолово,                            ул. Заречная, д.9</t>
  </si>
  <si>
    <t>х</t>
  </si>
  <si>
    <t>Проектные работы</t>
  </si>
  <si>
    <t>Работы по предпроектной подготовке</t>
  </si>
  <si>
    <t>не произ.</t>
  </si>
  <si>
    <t>г.Сертолово,                                                               мкр. Черная речка , д. 4</t>
  </si>
  <si>
    <t>г.Сертолово,                                                                 ул. Кленовая, д.5, корп. 1</t>
  </si>
  <si>
    <t>г.Сертолово,                             ул. Ларина, д. 2</t>
  </si>
  <si>
    <t>г.Сертолово,                             ул. Ларина, д. 5</t>
  </si>
  <si>
    <t>г.Сертолово,                             ул. Ларина, д. 6</t>
  </si>
  <si>
    <t>г.Сертолово,                                               ул. Центральная, д.7, корп. 2</t>
  </si>
  <si>
    <t>способ формирования фонда капитального ремонта</t>
  </si>
  <si>
    <t>РО</t>
  </si>
  <si>
    <t>ИТОГО по МО Сертолово:</t>
  </si>
  <si>
    <t>ИТОГО по МО Сертолово                                                                                                                                 со строительным контролем:</t>
  </si>
  <si>
    <t>Осуществление строительного контроля:</t>
  </si>
  <si>
    <t>Краткосрочный муниципальный план реализации в 2017 году Региональной программы капитального ремонта общего имущества                      в многоквартирных домах, расположенных на территории МО Сертолово                                                                                                                                                                                                                                                                                     I. Перечень многоквартирных домов на территории МО Сертолово,  которые подлежат капитальному ремонту в 2017 году</t>
  </si>
  <si>
    <t>Краткосрочный муниципальный план реализации в 2017 году Региональной   программы капитального ремонта общего имущества                                                                                                               в многоквартирных домах, расположенных на территории МО Сертолово                                                                                                                                                                                                                                                                            II. Реестр многоквартирных домов, которые подлежат капитальному ремонту в 2017 году на территории МО Сертолово</t>
  </si>
  <si>
    <r>
      <t>ПРИЛОЖЕНИЕ №1                                                                                                                  к постановлению                                                                    администрации МО Сертолово                                                                                             от "</t>
    </r>
    <r>
      <rPr>
        <u val="single"/>
        <sz val="16"/>
        <rFont val="Times New Roman"/>
        <family val="1"/>
      </rPr>
      <t>29</t>
    </r>
    <r>
      <rPr>
        <sz val="16"/>
        <rFont val="Times New Roman"/>
        <family val="1"/>
      </rPr>
      <t xml:space="preserve">" </t>
    </r>
    <r>
      <rPr>
        <u val="single"/>
        <sz val="16"/>
        <rFont val="Times New Roman"/>
        <family val="1"/>
      </rPr>
      <t xml:space="preserve">декабря </t>
    </r>
    <r>
      <rPr>
        <sz val="16"/>
        <rFont val="Times New Roman"/>
        <family val="1"/>
      </rPr>
      <t xml:space="preserve">2016 г. № </t>
    </r>
    <r>
      <rPr>
        <u val="single"/>
        <sz val="16"/>
        <rFont val="Times New Roman"/>
        <family val="1"/>
      </rPr>
      <t>600</t>
    </r>
  </si>
  <si>
    <r>
      <t xml:space="preserve">ПРИЛОЖЕНИЕ №2                                                                                                                  к постановлению                                                                    администрации МО Сертолово                                                                                             от " </t>
    </r>
    <r>
      <rPr>
        <u val="single"/>
        <sz val="16"/>
        <rFont val="Times New Roman"/>
        <family val="1"/>
      </rPr>
      <t>29</t>
    </r>
    <r>
      <rPr>
        <sz val="16"/>
        <rFont val="Times New Roman"/>
        <family val="1"/>
      </rPr>
      <t xml:space="preserve">" </t>
    </r>
    <r>
      <rPr>
        <u val="single"/>
        <sz val="16"/>
        <rFont val="Times New Roman"/>
        <family val="1"/>
      </rPr>
      <t xml:space="preserve">декабря </t>
    </r>
    <r>
      <rPr>
        <sz val="16"/>
        <rFont val="Times New Roman"/>
        <family val="1"/>
      </rPr>
      <t xml:space="preserve">2016 г. № </t>
    </r>
    <r>
      <rPr>
        <u val="single"/>
        <sz val="16"/>
        <rFont val="Times New Roman"/>
        <family val="1"/>
      </rPr>
      <t>600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</si>
</sst>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(\$* #,##0.00_);_(\$* \(#,##0.00\);_(\$* \-??_);_(@_)"/>
    <numFmt numFmtId="175" formatCode="#,##0.0"/>
    <numFmt numFmtId="176" formatCode="#,##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0.0000"/>
    <numFmt numFmtId="184" formatCode="0.00000"/>
    <numFmt numFmtId="185" formatCode="0.000000"/>
    <numFmt numFmtId="186" formatCode="0.000000000"/>
    <numFmt numFmtId="187" formatCode="#,##0.00000000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sz val="2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u val="single"/>
      <sz val="8.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8.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textRotation="90" wrapText="1"/>
    </xf>
    <xf numFmtId="2" fontId="2" fillId="0" borderId="0" xfId="0" applyNumberFormat="1" applyFont="1" applyFill="1" applyAlignment="1">
      <alignment vertical="top"/>
    </xf>
    <xf numFmtId="2" fontId="2" fillId="0" borderId="0" xfId="0" applyNumberFormat="1" applyFont="1" applyFill="1" applyBorder="1" applyAlignment="1">
      <alignment horizontal="center"/>
    </xf>
    <xf numFmtId="186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3" fontId="5" fillId="32" borderId="10" xfId="0" applyNumberFormat="1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5" fillId="32" borderId="10" xfId="0" applyNumberFormat="1" applyFont="1" applyFill="1" applyBorder="1" applyAlignment="1">
      <alignment horizontal="center" vertical="center" textRotation="90"/>
    </xf>
    <xf numFmtId="2" fontId="2" fillId="0" borderId="11" xfId="0" applyNumberFormat="1" applyFont="1" applyFill="1" applyBorder="1" applyAlignment="1">
      <alignment horizontal="center" vertical="center" textRotation="90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0" fillId="32" borderId="10" xfId="0" applyNumberForma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left" vertical="center"/>
    </xf>
    <xf numFmtId="0" fontId="11" fillId="32" borderId="0" xfId="0" applyFont="1" applyFill="1" applyAlignment="1">
      <alignment vertical="center" wrapText="1"/>
    </xf>
    <xf numFmtId="0" fontId="12" fillId="32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/>
    </xf>
    <xf numFmtId="172" fontId="8" fillId="0" borderId="10" xfId="0" applyNumberFormat="1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/>
    </xf>
    <xf numFmtId="4" fontId="7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172" fontId="2" fillId="0" borderId="10" xfId="0" applyNumberFormat="1" applyFont="1" applyBorder="1" applyAlignment="1">
      <alignment horizontal="center" vertical="center" textRotation="90" wrapText="1"/>
    </xf>
    <xf numFmtId="172" fontId="3" fillId="32" borderId="10" xfId="0" applyNumberFormat="1" applyFont="1" applyFill="1" applyBorder="1" applyAlignment="1">
      <alignment horizontal="center" vertical="center" textRotation="90" wrapText="1"/>
    </xf>
    <xf numFmtId="0" fontId="8" fillId="32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textRotation="90"/>
    </xf>
    <xf numFmtId="172" fontId="8" fillId="0" borderId="10" xfId="0" applyNumberFormat="1" applyFont="1" applyBorder="1" applyAlignment="1">
      <alignment horizontal="center" vertical="center" textRotation="90" wrapText="1"/>
    </xf>
    <xf numFmtId="172" fontId="2" fillId="0" borderId="10" xfId="0" applyNumberFormat="1" applyFont="1" applyFill="1" applyBorder="1" applyAlignment="1">
      <alignment horizontal="center" vertical="center" textRotation="90" wrapText="1"/>
    </xf>
    <xf numFmtId="172" fontId="2" fillId="32" borderId="10" xfId="0" applyNumberFormat="1" applyFont="1" applyFill="1" applyBorder="1" applyAlignment="1">
      <alignment horizontal="center" vertical="center" textRotation="90" wrapText="1"/>
    </xf>
    <xf numFmtId="2" fontId="3" fillId="32" borderId="10" xfId="0" applyNumberFormat="1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32" borderId="11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left" vertical="center" wrapText="1"/>
    </xf>
    <xf numFmtId="0" fontId="13" fillId="32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textRotation="90"/>
    </xf>
    <xf numFmtId="4" fontId="5" fillId="32" borderId="10" xfId="0" applyNumberFormat="1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left" vertical="center" wrapText="1"/>
    </xf>
    <xf numFmtId="4" fontId="5" fillId="32" borderId="14" xfId="0" applyNumberFormat="1" applyFont="1" applyFill="1" applyBorder="1" applyAlignment="1">
      <alignment horizontal="center" vertical="center" textRotation="90"/>
    </xf>
    <xf numFmtId="4" fontId="5" fillId="32" borderId="21" xfId="0" applyNumberFormat="1" applyFont="1" applyFill="1" applyBorder="1" applyAlignment="1">
      <alignment horizontal="center" vertical="center" textRotation="90"/>
    </xf>
    <xf numFmtId="4" fontId="5" fillId="32" borderId="22" xfId="0" applyNumberFormat="1" applyFont="1" applyFill="1" applyBorder="1" applyAlignment="1">
      <alignment horizontal="center" vertical="center" textRotation="90"/>
    </xf>
    <xf numFmtId="4" fontId="5" fillId="32" borderId="18" xfId="0" applyNumberFormat="1" applyFont="1" applyFill="1" applyBorder="1" applyAlignment="1">
      <alignment horizontal="center" vertical="center"/>
    </xf>
    <xf numFmtId="4" fontId="5" fillId="32" borderId="19" xfId="0" applyNumberFormat="1" applyFont="1" applyFill="1" applyBorder="1" applyAlignment="1">
      <alignment horizontal="center" vertical="center"/>
    </xf>
    <xf numFmtId="4" fontId="5" fillId="32" borderId="15" xfId="0" applyNumberFormat="1" applyFont="1" applyFill="1" applyBorder="1" applyAlignment="1">
      <alignment horizontal="center" vertical="center"/>
    </xf>
    <xf numFmtId="4" fontId="5" fillId="32" borderId="23" xfId="0" applyNumberFormat="1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6" xfId="0" applyNumberFormat="1" applyFont="1" applyFill="1" applyBorder="1" applyAlignment="1">
      <alignment horizontal="center" vertical="center" wrapText="1"/>
    </xf>
    <xf numFmtId="4" fontId="5" fillId="32" borderId="17" xfId="0" applyNumberFormat="1" applyFont="1" applyFill="1" applyBorder="1" applyAlignment="1">
      <alignment horizontal="center" vertical="center" wrapText="1"/>
    </xf>
    <xf numFmtId="4" fontId="5" fillId="32" borderId="12" xfId="0" applyNumberFormat="1" applyFont="1" applyFill="1" applyBorder="1" applyAlignment="1">
      <alignment horizontal="center" vertical="center"/>
    </xf>
    <xf numFmtId="4" fontId="5" fillId="32" borderId="20" xfId="0" applyNumberFormat="1" applyFont="1" applyFill="1" applyBorder="1" applyAlignment="1">
      <alignment horizontal="center" vertical="center"/>
    </xf>
    <xf numFmtId="4" fontId="5" fillId="32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view="pageBreakPreview" zoomScale="85" zoomScaleNormal="85" zoomScaleSheetLayoutView="85" zoomScalePageLayoutView="0" workbookViewId="0" topLeftCell="A1">
      <selection activeCell="P1" sqref="P1:S1"/>
    </sheetView>
  </sheetViews>
  <sheetFormatPr defaultColWidth="11.57421875" defaultRowHeight="12.75"/>
  <cols>
    <col min="1" max="1" width="3.8515625" style="4" customWidth="1"/>
    <col min="2" max="2" width="22.421875" style="8" customWidth="1"/>
    <col min="3" max="3" width="6.140625" style="5" customWidth="1"/>
    <col min="4" max="4" width="7.421875" style="5" customWidth="1"/>
    <col min="5" max="5" width="8.8515625" style="5" customWidth="1"/>
    <col min="6" max="7" width="6.00390625" style="5" customWidth="1"/>
    <col min="8" max="8" width="10.140625" style="5" customWidth="1"/>
    <col min="9" max="9" width="9.7109375" style="5" customWidth="1"/>
    <col min="10" max="10" width="11.00390625" style="5" customWidth="1"/>
    <col min="11" max="11" width="8.00390625" style="2" customWidth="1"/>
    <col min="12" max="13" width="15.140625" style="6" customWidth="1"/>
    <col min="14" max="14" width="12.7109375" style="6" customWidth="1"/>
    <col min="15" max="15" width="14.421875" style="6" customWidth="1"/>
    <col min="16" max="16" width="13.00390625" style="6" customWidth="1"/>
    <col min="17" max="17" width="13.7109375" style="6" customWidth="1"/>
    <col min="18" max="18" width="11.57421875" style="6" customWidth="1"/>
    <col min="19" max="19" width="15.00390625" style="6" customWidth="1"/>
    <col min="20" max="20" width="11.57421875" style="4" customWidth="1"/>
    <col min="21" max="26" width="11.7109375" style="4" bestFit="1" customWidth="1"/>
    <col min="27" max="16384" width="11.57421875" style="4" customWidth="1"/>
  </cols>
  <sheetData>
    <row r="1" spans="4:23" ht="91.5" customHeight="1">
      <c r="D1" s="42"/>
      <c r="E1" s="43"/>
      <c r="F1" s="42"/>
      <c r="G1" s="42"/>
      <c r="H1" s="42"/>
      <c r="I1" s="42"/>
      <c r="J1" s="42"/>
      <c r="K1" s="42"/>
      <c r="L1" s="42"/>
      <c r="M1" s="42"/>
      <c r="N1" s="42"/>
      <c r="P1" s="95" t="s">
        <v>80</v>
      </c>
      <c r="Q1" s="95"/>
      <c r="R1" s="95"/>
      <c r="S1" s="95"/>
      <c r="T1" s="44"/>
      <c r="U1" s="44"/>
      <c r="V1" s="44"/>
      <c r="W1" s="44"/>
    </row>
    <row r="2" spans="1:23" ht="84.75" customHeight="1">
      <c r="A2" s="96" t="s">
        <v>78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45"/>
      <c r="U2" s="45"/>
      <c r="V2" s="45"/>
      <c r="W2" s="45"/>
    </row>
    <row r="3" spans="1:20" ht="40.5" customHeight="1">
      <c r="A3" s="107" t="s">
        <v>16</v>
      </c>
      <c r="B3" s="107" t="s">
        <v>25</v>
      </c>
      <c r="C3" s="121" t="s">
        <v>1</v>
      </c>
      <c r="D3" s="121"/>
      <c r="E3" s="104" t="s">
        <v>20</v>
      </c>
      <c r="F3" s="104" t="s">
        <v>14</v>
      </c>
      <c r="G3" s="104" t="s">
        <v>15</v>
      </c>
      <c r="H3" s="103" t="s">
        <v>4</v>
      </c>
      <c r="I3" s="113" t="s">
        <v>18</v>
      </c>
      <c r="J3" s="112"/>
      <c r="K3" s="97" t="s">
        <v>33</v>
      </c>
      <c r="L3" s="100" t="s">
        <v>24</v>
      </c>
      <c r="M3" s="101"/>
      <c r="N3" s="101"/>
      <c r="O3" s="101"/>
      <c r="P3" s="102"/>
      <c r="Q3" s="103" t="s">
        <v>12</v>
      </c>
      <c r="R3" s="103" t="s">
        <v>13</v>
      </c>
      <c r="S3" s="114" t="s">
        <v>21</v>
      </c>
      <c r="T3" s="97" t="s">
        <v>73</v>
      </c>
    </row>
    <row r="4" spans="1:20" ht="12.75">
      <c r="A4" s="108"/>
      <c r="B4" s="108"/>
      <c r="C4" s="97" t="s">
        <v>2</v>
      </c>
      <c r="D4" s="97" t="s">
        <v>19</v>
      </c>
      <c r="E4" s="105"/>
      <c r="F4" s="105"/>
      <c r="G4" s="105"/>
      <c r="H4" s="103"/>
      <c r="I4" s="103" t="s">
        <v>3</v>
      </c>
      <c r="J4" s="103" t="s">
        <v>28</v>
      </c>
      <c r="K4" s="98"/>
      <c r="L4" s="103" t="s">
        <v>3</v>
      </c>
      <c r="M4" s="15"/>
      <c r="N4" s="111"/>
      <c r="O4" s="111"/>
      <c r="P4" s="112"/>
      <c r="Q4" s="103"/>
      <c r="R4" s="103"/>
      <c r="S4" s="115"/>
      <c r="T4" s="98"/>
    </row>
    <row r="5" spans="1:20" ht="86.25">
      <c r="A5" s="108"/>
      <c r="B5" s="109"/>
      <c r="C5" s="98"/>
      <c r="D5" s="98"/>
      <c r="E5" s="105"/>
      <c r="F5" s="105"/>
      <c r="G5" s="105"/>
      <c r="H5" s="103"/>
      <c r="I5" s="103"/>
      <c r="J5" s="103"/>
      <c r="K5" s="99"/>
      <c r="L5" s="103"/>
      <c r="M5" s="11" t="s">
        <v>30</v>
      </c>
      <c r="N5" s="11" t="s">
        <v>31</v>
      </c>
      <c r="O5" s="11" t="s">
        <v>23</v>
      </c>
      <c r="P5" s="11" t="s">
        <v>32</v>
      </c>
      <c r="Q5" s="103"/>
      <c r="R5" s="103"/>
      <c r="S5" s="115"/>
      <c r="T5" s="98"/>
    </row>
    <row r="6" spans="1:20" s="3" customFormat="1" ht="39" customHeight="1">
      <c r="A6" s="117"/>
      <c r="B6" s="110"/>
      <c r="C6" s="99"/>
      <c r="D6" s="99"/>
      <c r="E6" s="106"/>
      <c r="F6" s="106"/>
      <c r="G6" s="106"/>
      <c r="H6" s="10" t="s">
        <v>22</v>
      </c>
      <c r="I6" s="10" t="s">
        <v>22</v>
      </c>
      <c r="J6" s="10" t="s">
        <v>22</v>
      </c>
      <c r="K6" s="10" t="s">
        <v>10</v>
      </c>
      <c r="L6" s="10" t="s">
        <v>26</v>
      </c>
      <c r="M6" s="10" t="s">
        <v>26</v>
      </c>
      <c r="N6" s="10" t="s">
        <v>26</v>
      </c>
      <c r="O6" s="10" t="s">
        <v>26</v>
      </c>
      <c r="P6" s="10" t="s">
        <v>26</v>
      </c>
      <c r="Q6" s="10" t="s">
        <v>27</v>
      </c>
      <c r="R6" s="10" t="s">
        <v>27</v>
      </c>
      <c r="S6" s="116"/>
      <c r="T6" s="99"/>
    </row>
    <row r="7" spans="1:20" s="3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73">
        <v>19</v>
      </c>
      <c r="T7" s="74">
        <v>20</v>
      </c>
    </row>
    <row r="8" spans="1:20" s="3" customFormat="1" ht="34.5" customHeight="1">
      <c r="A8" s="39">
        <v>1</v>
      </c>
      <c r="B8" s="12" t="s">
        <v>60</v>
      </c>
      <c r="C8" s="1">
        <v>1994</v>
      </c>
      <c r="D8" s="1" t="s">
        <v>29</v>
      </c>
      <c r="E8" s="1" t="s">
        <v>47</v>
      </c>
      <c r="F8" s="1">
        <v>2</v>
      </c>
      <c r="G8" s="1">
        <v>2</v>
      </c>
      <c r="H8" s="80">
        <v>650.1</v>
      </c>
      <c r="I8" s="80">
        <v>527.2</v>
      </c>
      <c r="J8" s="80">
        <f>527.2-222.9</f>
        <v>304.30000000000007</v>
      </c>
      <c r="K8" s="29">
        <v>34</v>
      </c>
      <c r="L8" s="75">
        <v>257430</v>
      </c>
      <c r="M8" s="76">
        <v>0</v>
      </c>
      <c r="N8" s="76">
        <v>0</v>
      </c>
      <c r="O8" s="76">
        <v>0</v>
      </c>
      <c r="P8" s="76">
        <v>257430</v>
      </c>
      <c r="Q8" s="76">
        <f>L8/H8</f>
        <v>395.9852330410706</v>
      </c>
      <c r="R8" s="75">
        <v>42000</v>
      </c>
      <c r="S8" s="72">
        <v>43464</v>
      </c>
      <c r="T8" s="39" t="s">
        <v>74</v>
      </c>
    </row>
    <row r="9" spans="1:20" s="3" customFormat="1" ht="32.25" customHeight="1">
      <c r="A9" s="39">
        <f>A8+1</f>
        <v>2</v>
      </c>
      <c r="B9" s="12" t="s">
        <v>62</v>
      </c>
      <c r="C9" s="39">
        <v>1967</v>
      </c>
      <c r="D9" s="1" t="s">
        <v>29</v>
      </c>
      <c r="E9" s="39" t="s">
        <v>49</v>
      </c>
      <c r="F9" s="39">
        <v>5</v>
      </c>
      <c r="G9" s="39">
        <v>4</v>
      </c>
      <c r="H9" s="76">
        <v>4045.1</v>
      </c>
      <c r="I9" s="76">
        <v>2053.9</v>
      </c>
      <c r="J9" s="76">
        <v>2060.7</v>
      </c>
      <c r="K9" s="39">
        <v>114</v>
      </c>
      <c r="L9" s="75">
        <v>2590995</v>
      </c>
      <c r="M9" s="76">
        <v>0</v>
      </c>
      <c r="N9" s="76">
        <v>0</v>
      </c>
      <c r="O9" s="76">
        <v>0</v>
      </c>
      <c r="P9" s="76">
        <v>2590995</v>
      </c>
      <c r="Q9" s="76">
        <f>L9/H9</f>
        <v>640.5268102148278</v>
      </c>
      <c r="R9" s="75">
        <v>42000</v>
      </c>
      <c r="S9" s="72">
        <v>43464</v>
      </c>
      <c r="T9" s="39" t="s">
        <v>74</v>
      </c>
    </row>
    <row r="10" spans="1:20" s="3" customFormat="1" ht="36.75" customHeight="1">
      <c r="A10" s="39">
        <f aca="true" t="shared" si="0" ref="A10:A26">A9+1</f>
        <v>3</v>
      </c>
      <c r="B10" s="12" t="s">
        <v>68</v>
      </c>
      <c r="C10" s="1">
        <v>2000</v>
      </c>
      <c r="D10" s="1" t="s">
        <v>29</v>
      </c>
      <c r="E10" s="1" t="s">
        <v>48</v>
      </c>
      <c r="F10" s="1">
        <v>6</v>
      </c>
      <c r="G10" s="1">
        <v>3</v>
      </c>
      <c r="H10" s="80">
        <v>5945.6</v>
      </c>
      <c r="I10" s="80">
        <v>4514</v>
      </c>
      <c r="J10" s="80">
        <v>4451.1</v>
      </c>
      <c r="K10" s="29">
        <v>177</v>
      </c>
      <c r="L10" s="75">
        <v>424265</v>
      </c>
      <c r="M10" s="76">
        <v>0</v>
      </c>
      <c r="N10" s="76">
        <v>0</v>
      </c>
      <c r="O10" s="76">
        <v>0</v>
      </c>
      <c r="P10" s="76">
        <v>424265</v>
      </c>
      <c r="Q10" s="76">
        <v>71.36</v>
      </c>
      <c r="R10" s="75">
        <v>42000</v>
      </c>
      <c r="S10" s="72">
        <v>43464</v>
      </c>
      <c r="T10" s="39" t="s">
        <v>74</v>
      </c>
    </row>
    <row r="11" spans="1:20" s="3" customFormat="1" ht="36" customHeight="1">
      <c r="A11" s="39">
        <f t="shared" si="0"/>
        <v>4</v>
      </c>
      <c r="B11" s="12" t="s">
        <v>53</v>
      </c>
      <c r="C11" s="22">
        <v>2000</v>
      </c>
      <c r="D11" s="1" t="s">
        <v>29</v>
      </c>
      <c r="E11" s="1" t="s">
        <v>48</v>
      </c>
      <c r="F11" s="22">
        <v>5</v>
      </c>
      <c r="G11" s="22">
        <v>1</v>
      </c>
      <c r="H11" s="81">
        <v>1283</v>
      </c>
      <c r="I11" s="81">
        <v>1155</v>
      </c>
      <c r="J11" s="80">
        <v>1155</v>
      </c>
      <c r="K11" s="59">
        <v>53</v>
      </c>
      <c r="L11" s="75">
        <v>216727</v>
      </c>
      <c r="M11" s="76">
        <v>0</v>
      </c>
      <c r="N11" s="76">
        <v>0</v>
      </c>
      <c r="O11" s="76">
        <v>0</v>
      </c>
      <c r="P11" s="76">
        <v>216727</v>
      </c>
      <c r="Q11" s="76">
        <v>168.92</v>
      </c>
      <c r="R11" s="75">
        <v>42000</v>
      </c>
      <c r="S11" s="72">
        <v>43464</v>
      </c>
      <c r="T11" s="39" t="s">
        <v>74</v>
      </c>
    </row>
    <row r="12" spans="1:20" s="3" customFormat="1" ht="30" customHeight="1">
      <c r="A12" s="39">
        <f t="shared" si="0"/>
        <v>5</v>
      </c>
      <c r="B12" s="12" t="s">
        <v>54</v>
      </c>
      <c r="C12" s="22">
        <v>2000</v>
      </c>
      <c r="D12" s="1" t="s">
        <v>29</v>
      </c>
      <c r="E12" s="1" t="s">
        <v>48</v>
      </c>
      <c r="F12" s="22">
        <v>6</v>
      </c>
      <c r="G12" s="22">
        <v>3</v>
      </c>
      <c r="H12" s="81">
        <v>5048</v>
      </c>
      <c r="I12" s="81">
        <v>4530.4</v>
      </c>
      <c r="J12" s="80">
        <v>4530.4</v>
      </c>
      <c r="K12" s="59">
        <v>174</v>
      </c>
      <c r="L12" s="76">
        <v>418131</v>
      </c>
      <c r="M12" s="76">
        <v>0</v>
      </c>
      <c r="N12" s="76">
        <v>0</v>
      </c>
      <c r="O12" s="76">
        <v>0</v>
      </c>
      <c r="P12" s="76">
        <v>418131</v>
      </c>
      <c r="Q12" s="76">
        <v>82.83</v>
      </c>
      <c r="R12" s="75">
        <v>42000</v>
      </c>
      <c r="S12" s="72">
        <v>43464</v>
      </c>
      <c r="T12" s="39" t="s">
        <v>74</v>
      </c>
    </row>
    <row r="13" spans="1:20" s="3" customFormat="1" ht="30" customHeight="1">
      <c r="A13" s="39">
        <f t="shared" si="0"/>
        <v>6</v>
      </c>
      <c r="B13" s="38" t="s">
        <v>69</v>
      </c>
      <c r="C13" s="71">
        <v>1937</v>
      </c>
      <c r="D13" s="1">
        <v>1998</v>
      </c>
      <c r="E13" s="1" t="s">
        <v>49</v>
      </c>
      <c r="F13" s="39">
        <v>4</v>
      </c>
      <c r="G13" s="39">
        <v>3</v>
      </c>
      <c r="H13" s="76">
        <v>2520.1</v>
      </c>
      <c r="I13" s="76">
        <v>2242.5</v>
      </c>
      <c r="J13" s="76">
        <v>1946.9</v>
      </c>
      <c r="K13" s="39">
        <v>94</v>
      </c>
      <c r="L13" s="76">
        <v>633435</v>
      </c>
      <c r="M13" s="76">
        <v>0</v>
      </c>
      <c r="N13" s="76">
        <v>0</v>
      </c>
      <c r="O13" s="76">
        <v>0</v>
      </c>
      <c r="P13" s="76">
        <v>633435</v>
      </c>
      <c r="Q13" s="76">
        <v>251.35</v>
      </c>
      <c r="R13" s="75">
        <v>42000</v>
      </c>
      <c r="S13" s="72">
        <v>43464</v>
      </c>
      <c r="T13" s="39" t="s">
        <v>74</v>
      </c>
    </row>
    <row r="14" spans="1:20" s="3" customFormat="1" ht="35.25" customHeight="1">
      <c r="A14" s="39">
        <f t="shared" si="0"/>
        <v>7</v>
      </c>
      <c r="B14" s="38" t="s">
        <v>59</v>
      </c>
      <c r="C14" s="22">
        <v>1936</v>
      </c>
      <c r="D14" s="1" t="s">
        <v>29</v>
      </c>
      <c r="E14" s="1" t="s">
        <v>49</v>
      </c>
      <c r="F14" s="22">
        <v>4</v>
      </c>
      <c r="G14" s="22">
        <v>3</v>
      </c>
      <c r="H14" s="81">
        <v>2510.6</v>
      </c>
      <c r="I14" s="81">
        <v>1951.6</v>
      </c>
      <c r="J14" s="80">
        <v>683.09</v>
      </c>
      <c r="K14" s="59">
        <v>120</v>
      </c>
      <c r="L14" s="76">
        <v>588700</v>
      </c>
      <c r="M14" s="76">
        <v>0</v>
      </c>
      <c r="N14" s="76">
        <v>0</v>
      </c>
      <c r="O14" s="76">
        <v>0</v>
      </c>
      <c r="P14" s="76">
        <v>588700</v>
      </c>
      <c r="Q14" s="76">
        <v>234.49</v>
      </c>
      <c r="R14" s="75">
        <v>42000</v>
      </c>
      <c r="S14" s="72">
        <v>43464</v>
      </c>
      <c r="T14" s="39" t="s">
        <v>74</v>
      </c>
    </row>
    <row r="15" spans="1:20" s="3" customFormat="1" ht="36.75" customHeight="1">
      <c r="A15" s="39">
        <f t="shared" si="0"/>
        <v>8</v>
      </c>
      <c r="B15" s="38" t="s">
        <v>70</v>
      </c>
      <c r="C15" s="71">
        <v>1954</v>
      </c>
      <c r="D15" s="1" t="s">
        <v>29</v>
      </c>
      <c r="E15" s="1" t="s">
        <v>49</v>
      </c>
      <c r="F15" s="39">
        <v>4</v>
      </c>
      <c r="G15" s="39">
        <v>3</v>
      </c>
      <c r="H15" s="76">
        <v>2146.6</v>
      </c>
      <c r="I15" s="76">
        <v>1882</v>
      </c>
      <c r="J15" s="76">
        <v>542.2</v>
      </c>
      <c r="K15" s="39">
        <v>72</v>
      </c>
      <c r="L15" s="76">
        <v>1372450</v>
      </c>
      <c r="M15" s="76">
        <v>0</v>
      </c>
      <c r="N15" s="76">
        <v>0</v>
      </c>
      <c r="O15" s="76">
        <v>0</v>
      </c>
      <c r="P15" s="76">
        <v>1372450</v>
      </c>
      <c r="Q15" s="76">
        <v>639.36</v>
      </c>
      <c r="R15" s="75">
        <v>42000</v>
      </c>
      <c r="S15" s="72">
        <v>43464</v>
      </c>
      <c r="T15" s="39" t="s">
        <v>74</v>
      </c>
    </row>
    <row r="16" spans="1:20" s="3" customFormat="1" ht="33.75" customHeight="1">
      <c r="A16" s="39">
        <f t="shared" si="0"/>
        <v>9</v>
      </c>
      <c r="B16" s="38" t="s">
        <v>71</v>
      </c>
      <c r="C16" s="22">
        <v>1954</v>
      </c>
      <c r="D16" s="1" t="s">
        <v>29</v>
      </c>
      <c r="E16" s="1" t="s">
        <v>49</v>
      </c>
      <c r="F16" s="22">
        <v>4</v>
      </c>
      <c r="G16" s="22">
        <v>3</v>
      </c>
      <c r="H16" s="81">
        <v>2762</v>
      </c>
      <c r="I16" s="81">
        <v>1962.17</v>
      </c>
      <c r="J16" s="80">
        <v>793.8</v>
      </c>
      <c r="K16" s="59">
        <v>116</v>
      </c>
      <c r="L16" s="75">
        <v>1643720</v>
      </c>
      <c r="M16" s="76">
        <v>0</v>
      </c>
      <c r="N16" s="76">
        <v>0</v>
      </c>
      <c r="O16" s="76">
        <v>0</v>
      </c>
      <c r="P16" s="76">
        <v>1643720</v>
      </c>
      <c r="Q16" s="76">
        <v>595.12</v>
      </c>
      <c r="R16" s="75">
        <v>42000</v>
      </c>
      <c r="S16" s="72">
        <v>43464</v>
      </c>
      <c r="T16" s="39" t="s">
        <v>74</v>
      </c>
    </row>
    <row r="17" spans="1:20" s="3" customFormat="1" ht="39" customHeight="1">
      <c r="A17" s="39">
        <f t="shared" si="0"/>
        <v>10</v>
      </c>
      <c r="B17" s="38" t="s">
        <v>55</v>
      </c>
      <c r="C17" s="22">
        <v>1987</v>
      </c>
      <c r="D17" s="1" t="s">
        <v>29</v>
      </c>
      <c r="E17" s="1" t="s">
        <v>48</v>
      </c>
      <c r="F17" s="22">
        <v>9</v>
      </c>
      <c r="G17" s="22">
        <v>7</v>
      </c>
      <c r="H17" s="81">
        <v>14420</v>
      </c>
      <c r="I17" s="81">
        <v>12576.73</v>
      </c>
      <c r="J17" s="80">
        <f>12576.73-844.3</f>
        <v>11732.43</v>
      </c>
      <c r="K17" s="29">
        <v>617</v>
      </c>
      <c r="L17" s="76">
        <v>21160549</v>
      </c>
      <c r="M17" s="76">
        <v>0</v>
      </c>
      <c r="N17" s="76">
        <v>0</v>
      </c>
      <c r="O17" s="76">
        <v>0</v>
      </c>
      <c r="P17" s="76">
        <v>21160549</v>
      </c>
      <c r="Q17" s="76">
        <v>1467.44</v>
      </c>
      <c r="R17" s="75">
        <v>42000</v>
      </c>
      <c r="S17" s="72">
        <v>43464</v>
      </c>
      <c r="T17" s="39" t="s">
        <v>74</v>
      </c>
    </row>
    <row r="18" spans="1:20" s="3" customFormat="1" ht="39" customHeight="1">
      <c r="A18" s="39">
        <f t="shared" si="0"/>
        <v>11</v>
      </c>
      <c r="B18" s="66" t="s">
        <v>56</v>
      </c>
      <c r="C18" s="67">
        <v>1986</v>
      </c>
      <c r="D18" s="60" t="s">
        <v>66</v>
      </c>
      <c r="E18" s="60" t="s">
        <v>48</v>
      </c>
      <c r="F18" s="68">
        <v>9</v>
      </c>
      <c r="G18" s="68">
        <v>7</v>
      </c>
      <c r="H18" s="82">
        <v>14511.3</v>
      </c>
      <c r="I18" s="82">
        <v>12744.4</v>
      </c>
      <c r="J18" s="83">
        <f>12744.4-731.9</f>
        <v>12012.5</v>
      </c>
      <c r="K18" s="69">
        <v>700</v>
      </c>
      <c r="L18" s="77">
        <v>21160549</v>
      </c>
      <c r="M18" s="76">
        <v>0</v>
      </c>
      <c r="N18" s="76">
        <v>0</v>
      </c>
      <c r="O18" s="76">
        <v>0</v>
      </c>
      <c r="P18" s="77">
        <v>21160549</v>
      </c>
      <c r="Q18" s="77">
        <f>L18/H18</f>
        <v>1458.211807350134</v>
      </c>
      <c r="R18" s="75">
        <v>42000</v>
      </c>
      <c r="S18" s="72">
        <v>43464</v>
      </c>
      <c r="T18" s="39" t="s">
        <v>74</v>
      </c>
    </row>
    <row r="19" spans="1:20" s="3" customFormat="1" ht="42.75" customHeight="1">
      <c r="A19" s="39">
        <f t="shared" si="0"/>
        <v>12</v>
      </c>
      <c r="B19" s="37" t="s">
        <v>61</v>
      </c>
      <c r="C19" s="34">
        <v>1971</v>
      </c>
      <c r="D19" s="34" t="s">
        <v>29</v>
      </c>
      <c r="E19" s="1" t="s">
        <v>48</v>
      </c>
      <c r="F19" s="22">
        <v>5</v>
      </c>
      <c r="G19" s="22">
        <v>5</v>
      </c>
      <c r="H19" s="84">
        <v>4844</v>
      </c>
      <c r="I19" s="81">
        <v>4479.9</v>
      </c>
      <c r="J19" s="85">
        <v>3772.2</v>
      </c>
      <c r="K19" s="34">
        <v>232</v>
      </c>
      <c r="L19" s="78">
        <v>1504574</v>
      </c>
      <c r="M19" s="76">
        <v>0</v>
      </c>
      <c r="N19" s="76">
        <v>0</v>
      </c>
      <c r="O19" s="76">
        <v>0</v>
      </c>
      <c r="P19" s="76">
        <v>1504574</v>
      </c>
      <c r="Q19" s="76">
        <f>L19/H19</f>
        <v>310.60569777043764</v>
      </c>
      <c r="R19" s="75">
        <v>42000</v>
      </c>
      <c r="S19" s="72">
        <v>43464</v>
      </c>
      <c r="T19" s="39" t="s">
        <v>74</v>
      </c>
    </row>
    <row r="20" spans="1:20" s="3" customFormat="1" ht="33" customHeight="1">
      <c r="A20" s="39">
        <f t="shared" si="0"/>
        <v>13</v>
      </c>
      <c r="B20" s="12" t="s">
        <v>51</v>
      </c>
      <c r="C20" s="1">
        <v>1936</v>
      </c>
      <c r="D20" s="1" t="s">
        <v>29</v>
      </c>
      <c r="E20" s="1" t="s">
        <v>49</v>
      </c>
      <c r="F20" s="1">
        <v>4</v>
      </c>
      <c r="G20" s="1">
        <v>3</v>
      </c>
      <c r="H20" s="80">
        <v>2378.1</v>
      </c>
      <c r="I20" s="80">
        <v>1683.4</v>
      </c>
      <c r="J20" s="80">
        <v>301.4</v>
      </c>
      <c r="K20" s="29">
        <v>101</v>
      </c>
      <c r="L20" s="75">
        <v>971445</v>
      </c>
      <c r="M20" s="76">
        <v>0</v>
      </c>
      <c r="N20" s="76">
        <v>0</v>
      </c>
      <c r="O20" s="76">
        <v>0</v>
      </c>
      <c r="P20" s="76">
        <v>971445</v>
      </c>
      <c r="Q20" s="76">
        <f>L20/H20</f>
        <v>408.49627854169296</v>
      </c>
      <c r="R20" s="75">
        <v>42000</v>
      </c>
      <c r="S20" s="72">
        <v>43464</v>
      </c>
      <c r="T20" s="39" t="s">
        <v>74</v>
      </c>
    </row>
    <row r="21" spans="1:20" s="3" customFormat="1" ht="33" customHeight="1">
      <c r="A21" s="39">
        <f t="shared" si="0"/>
        <v>14</v>
      </c>
      <c r="B21" s="12" t="s">
        <v>50</v>
      </c>
      <c r="C21" s="1">
        <v>1937</v>
      </c>
      <c r="D21" s="1" t="s">
        <v>29</v>
      </c>
      <c r="E21" s="1" t="s">
        <v>49</v>
      </c>
      <c r="F21" s="1">
        <v>4</v>
      </c>
      <c r="G21" s="1">
        <v>3</v>
      </c>
      <c r="H21" s="80">
        <v>2477.3</v>
      </c>
      <c r="I21" s="80">
        <v>2215.3</v>
      </c>
      <c r="J21" s="80">
        <v>1044.65</v>
      </c>
      <c r="K21" s="29">
        <v>127</v>
      </c>
      <c r="L21" s="75">
        <v>946526</v>
      </c>
      <c r="M21" s="76">
        <v>0</v>
      </c>
      <c r="N21" s="76">
        <v>0</v>
      </c>
      <c r="O21" s="76">
        <v>0</v>
      </c>
      <c r="P21" s="76">
        <v>946526</v>
      </c>
      <c r="Q21" s="76">
        <f>L21/H21</f>
        <v>382.07968352641984</v>
      </c>
      <c r="R21" s="75">
        <v>42000</v>
      </c>
      <c r="S21" s="72">
        <v>43464</v>
      </c>
      <c r="T21" s="39" t="s">
        <v>74</v>
      </c>
    </row>
    <row r="22" spans="1:20" s="3" customFormat="1" ht="33" customHeight="1">
      <c r="A22" s="39">
        <f t="shared" si="0"/>
        <v>15</v>
      </c>
      <c r="B22" s="12" t="s">
        <v>67</v>
      </c>
      <c r="C22" s="39">
        <v>1939</v>
      </c>
      <c r="D22" s="1" t="s">
        <v>29</v>
      </c>
      <c r="E22" s="1" t="s">
        <v>49</v>
      </c>
      <c r="F22" s="39">
        <v>4</v>
      </c>
      <c r="G22" s="39">
        <v>3</v>
      </c>
      <c r="H22" s="76">
        <v>2453.5</v>
      </c>
      <c r="I22" s="76">
        <v>2120.1</v>
      </c>
      <c r="J22" s="76">
        <v>333.4</v>
      </c>
      <c r="K22" s="39">
        <v>146</v>
      </c>
      <c r="L22" s="75">
        <v>7090881</v>
      </c>
      <c r="M22" s="76">
        <v>0</v>
      </c>
      <c r="N22" s="76">
        <v>0</v>
      </c>
      <c r="O22" s="76">
        <v>0</v>
      </c>
      <c r="P22" s="76">
        <v>7090881</v>
      </c>
      <c r="Q22" s="76">
        <v>2890.11</v>
      </c>
      <c r="R22" s="75">
        <v>42000</v>
      </c>
      <c r="S22" s="72">
        <v>43464</v>
      </c>
      <c r="T22" s="39" t="s">
        <v>74</v>
      </c>
    </row>
    <row r="23" spans="1:20" s="3" customFormat="1" ht="33" customHeight="1">
      <c r="A23" s="39">
        <f t="shared" si="0"/>
        <v>16</v>
      </c>
      <c r="B23" s="12" t="s">
        <v>57</v>
      </c>
      <c r="C23" s="39">
        <v>1961</v>
      </c>
      <c r="D23" s="1" t="s">
        <v>29</v>
      </c>
      <c r="E23" s="1" t="s">
        <v>49</v>
      </c>
      <c r="F23" s="39">
        <v>3</v>
      </c>
      <c r="G23" s="39">
        <v>3</v>
      </c>
      <c r="H23" s="76">
        <v>1656.1</v>
      </c>
      <c r="I23" s="76">
        <v>1512.8</v>
      </c>
      <c r="J23" s="76">
        <v>1429</v>
      </c>
      <c r="K23" s="39">
        <v>65</v>
      </c>
      <c r="L23" s="75">
        <v>2172047</v>
      </c>
      <c r="M23" s="76">
        <v>0</v>
      </c>
      <c r="N23" s="76">
        <v>0</v>
      </c>
      <c r="O23" s="76">
        <v>0</v>
      </c>
      <c r="P23" s="76">
        <v>2172047</v>
      </c>
      <c r="Q23" s="76">
        <f>L23/H23</f>
        <v>1311.5433850612887</v>
      </c>
      <c r="R23" s="75">
        <v>42000</v>
      </c>
      <c r="S23" s="72">
        <v>43464</v>
      </c>
      <c r="T23" s="39" t="s">
        <v>74</v>
      </c>
    </row>
    <row r="24" spans="1:20" s="3" customFormat="1" ht="42" customHeight="1">
      <c r="A24" s="39">
        <f t="shared" si="0"/>
        <v>17</v>
      </c>
      <c r="B24" s="37" t="s">
        <v>72</v>
      </c>
      <c r="C24" s="71">
        <v>1993</v>
      </c>
      <c r="D24" s="1" t="s">
        <v>29</v>
      </c>
      <c r="E24" s="39" t="s">
        <v>48</v>
      </c>
      <c r="F24" s="1">
        <v>10</v>
      </c>
      <c r="G24" s="1">
        <v>3</v>
      </c>
      <c r="H24" s="75">
        <v>7764.7</v>
      </c>
      <c r="I24" s="75">
        <v>6780.2</v>
      </c>
      <c r="J24" s="75">
        <v>5935.3</v>
      </c>
      <c r="K24" s="1">
        <v>305</v>
      </c>
      <c r="L24" s="75">
        <v>1173648</v>
      </c>
      <c r="M24" s="76">
        <v>0</v>
      </c>
      <c r="N24" s="76">
        <v>0</v>
      </c>
      <c r="O24" s="76">
        <v>0</v>
      </c>
      <c r="P24" s="75">
        <v>1173648</v>
      </c>
      <c r="Q24" s="75">
        <v>151.15</v>
      </c>
      <c r="R24" s="75">
        <v>42000</v>
      </c>
      <c r="S24" s="72">
        <v>43464</v>
      </c>
      <c r="T24" s="39" t="s">
        <v>74</v>
      </c>
    </row>
    <row r="25" spans="1:20" s="3" customFormat="1" ht="33" customHeight="1">
      <c r="A25" s="39">
        <f t="shared" si="0"/>
        <v>18</v>
      </c>
      <c r="B25" s="37" t="s">
        <v>52</v>
      </c>
      <c r="C25" s="22">
        <v>1971</v>
      </c>
      <c r="D25" s="34" t="s">
        <v>29</v>
      </c>
      <c r="E25" s="1" t="s">
        <v>48</v>
      </c>
      <c r="F25" s="22">
        <v>5</v>
      </c>
      <c r="G25" s="22">
        <v>6</v>
      </c>
      <c r="H25" s="84">
        <v>6004.2</v>
      </c>
      <c r="I25" s="81">
        <v>5589.3</v>
      </c>
      <c r="J25" s="85">
        <v>5246</v>
      </c>
      <c r="K25" s="22">
        <v>265</v>
      </c>
      <c r="L25" s="78">
        <v>1852581</v>
      </c>
      <c r="M25" s="76">
        <v>0</v>
      </c>
      <c r="N25" s="76">
        <v>0</v>
      </c>
      <c r="O25" s="76">
        <v>0</v>
      </c>
      <c r="P25" s="76">
        <v>1852581</v>
      </c>
      <c r="Q25" s="76">
        <f>L25/H25</f>
        <v>308.5475167382832</v>
      </c>
      <c r="R25" s="75">
        <v>42000</v>
      </c>
      <c r="S25" s="72">
        <v>43464</v>
      </c>
      <c r="T25" s="39" t="s">
        <v>74</v>
      </c>
    </row>
    <row r="26" spans="1:22" s="3" customFormat="1" ht="38.25">
      <c r="A26" s="39">
        <f t="shared" si="0"/>
        <v>19</v>
      </c>
      <c r="B26" s="37" t="s">
        <v>58</v>
      </c>
      <c r="C26" s="22">
        <v>1960</v>
      </c>
      <c r="D26" s="1" t="s">
        <v>29</v>
      </c>
      <c r="E26" s="1" t="s">
        <v>49</v>
      </c>
      <c r="F26" s="22">
        <v>2</v>
      </c>
      <c r="G26" s="22">
        <v>2</v>
      </c>
      <c r="H26" s="84">
        <v>711.6</v>
      </c>
      <c r="I26" s="81">
        <v>668.4</v>
      </c>
      <c r="J26" s="85">
        <v>552.8</v>
      </c>
      <c r="K26" s="22">
        <v>31</v>
      </c>
      <c r="L26" s="78">
        <v>3234587</v>
      </c>
      <c r="M26" s="76">
        <v>0</v>
      </c>
      <c r="N26" s="76">
        <v>0</v>
      </c>
      <c r="O26" s="76">
        <v>0</v>
      </c>
      <c r="P26" s="76">
        <v>3234587</v>
      </c>
      <c r="Q26" s="76">
        <v>4545.51</v>
      </c>
      <c r="R26" s="75">
        <v>42000</v>
      </c>
      <c r="S26" s="72">
        <v>43464</v>
      </c>
      <c r="T26" s="39" t="s">
        <v>74</v>
      </c>
      <c r="V26" s="16"/>
    </row>
    <row r="27" spans="1:22" ht="27.75" customHeight="1">
      <c r="A27" s="113" t="s">
        <v>75</v>
      </c>
      <c r="B27" s="112"/>
      <c r="C27" s="10" t="s">
        <v>63</v>
      </c>
      <c r="D27" s="10" t="s">
        <v>63</v>
      </c>
      <c r="E27" s="10" t="s">
        <v>63</v>
      </c>
      <c r="F27" s="10" t="s">
        <v>63</v>
      </c>
      <c r="G27" s="10" t="s">
        <v>63</v>
      </c>
      <c r="H27" s="79">
        <f>SUM(H8:H26)</f>
        <v>84131.9</v>
      </c>
      <c r="I27" s="79">
        <f>SUM(I8:I26)</f>
        <v>71189.3</v>
      </c>
      <c r="J27" s="79">
        <f>SUM(J8:J26)</f>
        <v>58827.170000000006</v>
      </c>
      <c r="K27" s="79">
        <f>SUM(K8:K26)</f>
        <v>3543</v>
      </c>
      <c r="L27" s="79">
        <f>SUM(L8:L26)</f>
        <v>69413240</v>
      </c>
      <c r="M27" s="79">
        <f>SUM(M23:M23)</f>
        <v>0</v>
      </c>
      <c r="N27" s="79">
        <f>SUM(N23:N23)</f>
        <v>0</v>
      </c>
      <c r="O27" s="79">
        <f>SUM(O23:O23)</f>
        <v>0</v>
      </c>
      <c r="P27" s="79">
        <f>SUM(P8:P26)</f>
        <v>69413240</v>
      </c>
      <c r="Q27" s="10" t="s">
        <v>63</v>
      </c>
      <c r="R27" s="10" t="s">
        <v>63</v>
      </c>
      <c r="S27" s="10" t="s">
        <v>63</v>
      </c>
      <c r="T27" s="10" t="s">
        <v>63</v>
      </c>
      <c r="V27" s="19"/>
    </row>
    <row r="28" spans="1:26" ht="27.75" customHeight="1">
      <c r="A28" s="118" t="s">
        <v>76</v>
      </c>
      <c r="B28" s="119"/>
      <c r="C28" s="119"/>
      <c r="D28" s="120"/>
      <c r="E28" s="10" t="s">
        <v>63</v>
      </c>
      <c r="F28" s="10" t="s">
        <v>63</v>
      </c>
      <c r="G28" s="10" t="s">
        <v>63</v>
      </c>
      <c r="H28" s="10" t="s">
        <v>63</v>
      </c>
      <c r="I28" s="10" t="s">
        <v>63</v>
      </c>
      <c r="J28" s="10" t="s">
        <v>63</v>
      </c>
      <c r="K28" s="10" t="s">
        <v>63</v>
      </c>
      <c r="L28" s="79">
        <v>70698290</v>
      </c>
      <c r="M28" s="10" t="s">
        <v>63</v>
      </c>
      <c r="N28" s="10" t="s">
        <v>63</v>
      </c>
      <c r="O28" s="10" t="s">
        <v>63</v>
      </c>
      <c r="P28" s="79">
        <v>70698290</v>
      </c>
      <c r="Q28" s="10" t="s">
        <v>63</v>
      </c>
      <c r="R28" s="10" t="s">
        <v>63</v>
      </c>
      <c r="S28" s="10" t="s">
        <v>63</v>
      </c>
      <c r="T28" s="10" t="s">
        <v>63</v>
      </c>
      <c r="W28" s="18"/>
      <c r="X28" s="18"/>
      <c r="Y28" s="18"/>
      <c r="Z28" s="18"/>
    </row>
    <row r="29" spans="1:11" ht="12.75">
      <c r="A29" s="46"/>
      <c r="B29" s="7"/>
      <c r="C29" s="2"/>
      <c r="D29" s="2"/>
      <c r="E29" s="2"/>
      <c r="F29" s="2"/>
      <c r="G29" s="2"/>
      <c r="H29" s="17"/>
      <c r="I29" s="17"/>
      <c r="J29" s="17"/>
      <c r="K29" s="17"/>
    </row>
    <row r="30" spans="1:15" ht="12.75">
      <c r="A30" s="6"/>
      <c r="B30" s="7"/>
      <c r="C30" s="2"/>
      <c r="D30" s="2"/>
      <c r="E30" s="2"/>
      <c r="F30" s="2"/>
      <c r="G30" s="2"/>
      <c r="H30" s="2"/>
      <c r="I30" s="2"/>
      <c r="J30" s="2"/>
      <c r="N30" s="13"/>
      <c r="O30" s="13"/>
    </row>
    <row r="31" spans="1:13" ht="48" customHeight="1">
      <c r="A31" s="6"/>
      <c r="B31" s="7"/>
      <c r="C31" s="2"/>
      <c r="D31" s="2"/>
      <c r="E31" s="2"/>
      <c r="F31" s="2"/>
      <c r="G31" s="2"/>
      <c r="H31" s="2"/>
      <c r="I31" s="2"/>
      <c r="J31" s="2"/>
      <c r="M31" s="14"/>
    </row>
    <row r="37" ht="12.75">
      <c r="D37" s="4"/>
    </row>
  </sheetData>
  <sheetProtection/>
  <mergeCells count="24">
    <mergeCell ref="T3:T6"/>
    <mergeCell ref="A28:D28"/>
    <mergeCell ref="I3:J3"/>
    <mergeCell ref="C4:C6"/>
    <mergeCell ref="C3:D3"/>
    <mergeCell ref="D4:D6"/>
    <mergeCell ref="L4:L5"/>
    <mergeCell ref="F3:F6"/>
    <mergeCell ref="J4:J5"/>
    <mergeCell ref="A27:B27"/>
    <mergeCell ref="S3:S6"/>
    <mergeCell ref="A3:A6"/>
    <mergeCell ref="H3:H5"/>
    <mergeCell ref="I4:I5"/>
    <mergeCell ref="P1:S1"/>
    <mergeCell ref="A2:S2"/>
    <mergeCell ref="K3:K5"/>
    <mergeCell ref="L3:P3"/>
    <mergeCell ref="Q3:Q5"/>
    <mergeCell ref="R3:R5"/>
    <mergeCell ref="G3:G6"/>
    <mergeCell ref="B3:B6"/>
    <mergeCell ref="N4:P4"/>
    <mergeCell ref="E3:E6"/>
  </mergeCells>
  <printOptions horizontalCentered="1"/>
  <pageMargins left="0.1968503937007874" right="0.1968503937007874" top="1.3779527559055118" bottom="0.3937007874015748" header="0.1968503937007874" footer="0.31496062992125984"/>
  <pageSetup firstPageNumber="1" useFirstPageNumber="1" fitToHeight="0" fitToWidth="0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tabSelected="1" view="pageBreakPreview" zoomScale="85" zoomScaleSheetLayoutView="85" zoomScalePageLayoutView="0" workbookViewId="0" topLeftCell="A22">
      <selection activeCell="A2" sqref="A2:Y2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12.00390625" style="0" customWidth="1"/>
    <col min="4" max="4" width="11.8515625" style="0" customWidth="1"/>
    <col min="5" max="5" width="10.7109375" style="0" customWidth="1"/>
    <col min="6" max="7" width="4.140625" style="0" customWidth="1"/>
    <col min="8" max="8" width="11.28125" style="0" customWidth="1"/>
    <col min="9" max="9" width="4.28125" style="0" customWidth="1"/>
    <col min="10" max="10" width="3.7109375" style="0" customWidth="1"/>
    <col min="11" max="11" width="11.7109375" style="0" customWidth="1"/>
    <col min="12" max="12" width="6.57421875" style="0" customWidth="1"/>
    <col min="13" max="13" width="11.57421875" style="0" customWidth="1"/>
    <col min="14" max="14" width="5.421875" style="0" customWidth="1"/>
    <col min="15" max="15" width="8.28125" style="0" customWidth="1"/>
    <col min="16" max="16" width="8.140625" style="0" customWidth="1"/>
    <col min="17" max="17" width="10.421875" style="0" customWidth="1"/>
    <col min="18" max="18" width="7.421875" style="0" customWidth="1"/>
    <col min="19" max="19" width="8.57421875" style="0" customWidth="1"/>
    <col min="20" max="20" width="6.8515625" style="0" customWidth="1"/>
    <col min="21" max="21" width="6.421875" style="0" customWidth="1"/>
    <col min="22" max="22" width="11.57421875" style="0" customWidth="1"/>
    <col min="23" max="23" width="5.57421875" style="0" customWidth="1"/>
    <col min="24" max="24" width="10.00390625" style="0" customWidth="1"/>
    <col min="25" max="25" width="6.28125" style="0" customWidth="1"/>
  </cols>
  <sheetData>
    <row r="1" spans="20:25" ht="89.25" customHeight="1">
      <c r="T1" s="135" t="s">
        <v>81</v>
      </c>
      <c r="U1" s="135"/>
      <c r="V1" s="135"/>
      <c r="W1" s="135"/>
      <c r="X1" s="135"/>
      <c r="Y1" s="135"/>
    </row>
    <row r="2" spans="1:25" ht="74.25" customHeight="1">
      <c r="A2" s="134" t="s">
        <v>79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</row>
    <row r="3" spans="1:23" ht="15.75">
      <c r="A3" s="143" t="s">
        <v>0</v>
      </c>
      <c r="B3" s="144" t="s">
        <v>25</v>
      </c>
      <c r="C3" s="124" t="s">
        <v>11</v>
      </c>
      <c r="D3" s="147" t="s">
        <v>34</v>
      </c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9"/>
    </row>
    <row r="4" spans="1:25" ht="18.75" customHeight="1">
      <c r="A4" s="143"/>
      <c r="B4" s="145"/>
      <c r="C4" s="124"/>
      <c r="D4" s="136" t="s">
        <v>17</v>
      </c>
      <c r="E4" s="139" t="s">
        <v>40</v>
      </c>
      <c r="F4" s="139"/>
      <c r="G4" s="139"/>
      <c r="H4" s="139"/>
      <c r="I4" s="140"/>
      <c r="J4" s="124" t="s">
        <v>6</v>
      </c>
      <c r="K4" s="124"/>
      <c r="L4" s="122" t="s">
        <v>5</v>
      </c>
      <c r="M4" s="122"/>
      <c r="N4" s="122" t="s">
        <v>7</v>
      </c>
      <c r="O4" s="122"/>
      <c r="P4" s="122" t="s">
        <v>35</v>
      </c>
      <c r="Q4" s="122"/>
      <c r="R4" s="122" t="s">
        <v>36</v>
      </c>
      <c r="S4" s="122"/>
      <c r="T4" s="122" t="s">
        <v>37</v>
      </c>
      <c r="U4" s="122"/>
      <c r="V4" s="128" t="s">
        <v>38</v>
      </c>
      <c r="W4" s="123" t="s">
        <v>39</v>
      </c>
      <c r="X4" s="131" t="s">
        <v>64</v>
      </c>
      <c r="Y4" s="125" t="s">
        <v>65</v>
      </c>
    </row>
    <row r="5" spans="1:25" ht="18.75" customHeight="1">
      <c r="A5" s="143"/>
      <c r="B5" s="145"/>
      <c r="C5" s="124"/>
      <c r="D5" s="137"/>
      <c r="E5" s="141"/>
      <c r="F5" s="141"/>
      <c r="G5" s="141"/>
      <c r="H5" s="141"/>
      <c r="I5" s="142"/>
      <c r="J5" s="124"/>
      <c r="K5" s="124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9"/>
      <c r="W5" s="123"/>
      <c r="X5" s="131"/>
      <c r="Y5" s="126"/>
    </row>
    <row r="6" spans="1:25" ht="258" customHeight="1">
      <c r="A6" s="143"/>
      <c r="B6" s="145"/>
      <c r="C6" s="124"/>
      <c r="D6" s="138"/>
      <c r="E6" s="24" t="s">
        <v>41</v>
      </c>
      <c r="F6" s="24" t="s">
        <v>42</v>
      </c>
      <c r="G6" s="24" t="s">
        <v>43</v>
      </c>
      <c r="H6" s="24" t="s">
        <v>44</v>
      </c>
      <c r="I6" s="24" t="s">
        <v>45</v>
      </c>
      <c r="J6" s="124"/>
      <c r="K6" s="124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30"/>
      <c r="W6" s="123"/>
      <c r="X6" s="131"/>
      <c r="Y6" s="127"/>
    </row>
    <row r="7" spans="1:25" ht="18.75">
      <c r="A7" s="143"/>
      <c r="B7" s="146"/>
      <c r="C7" s="21" t="s">
        <v>26</v>
      </c>
      <c r="D7" s="21" t="s">
        <v>26</v>
      </c>
      <c r="E7" s="21" t="s">
        <v>26</v>
      </c>
      <c r="F7" s="21" t="s">
        <v>26</v>
      </c>
      <c r="G7" s="21" t="s">
        <v>26</v>
      </c>
      <c r="H7" s="21" t="s">
        <v>26</v>
      </c>
      <c r="I7" s="21" t="s">
        <v>26</v>
      </c>
      <c r="J7" s="21" t="s">
        <v>9</v>
      </c>
      <c r="K7" s="21" t="s">
        <v>26</v>
      </c>
      <c r="L7" s="21" t="s">
        <v>8</v>
      </c>
      <c r="M7" s="21" t="s">
        <v>26</v>
      </c>
      <c r="N7" s="21" t="s">
        <v>8</v>
      </c>
      <c r="O7" s="21" t="s">
        <v>26</v>
      </c>
      <c r="P7" s="21" t="s">
        <v>8</v>
      </c>
      <c r="Q7" s="21" t="s">
        <v>26</v>
      </c>
      <c r="R7" s="21" t="s">
        <v>46</v>
      </c>
      <c r="S7" s="21" t="s">
        <v>26</v>
      </c>
      <c r="T7" s="21" t="s">
        <v>8</v>
      </c>
      <c r="U7" s="21" t="s">
        <v>26</v>
      </c>
      <c r="V7" s="21" t="s">
        <v>26</v>
      </c>
      <c r="W7" s="21" t="s">
        <v>26</v>
      </c>
      <c r="X7" s="35" t="s">
        <v>26</v>
      </c>
      <c r="Y7" s="50" t="s">
        <v>26</v>
      </c>
    </row>
    <row r="8" spans="1:25" ht="15.7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0">
        <v>8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0">
        <v>15</v>
      </c>
      <c r="P8" s="20">
        <v>16</v>
      </c>
      <c r="Q8" s="20">
        <v>17</v>
      </c>
      <c r="R8" s="20">
        <v>18</v>
      </c>
      <c r="S8" s="20">
        <v>19</v>
      </c>
      <c r="T8" s="20">
        <v>20</v>
      </c>
      <c r="U8" s="20">
        <v>21</v>
      </c>
      <c r="V8" s="20">
        <v>22</v>
      </c>
      <c r="W8" s="20">
        <v>23</v>
      </c>
      <c r="X8" s="36">
        <v>23</v>
      </c>
      <c r="Y8" s="51">
        <v>24</v>
      </c>
    </row>
    <row r="9" spans="1:25" ht="35.25" customHeight="1">
      <c r="A9" s="39">
        <v>1</v>
      </c>
      <c r="B9" s="12" t="s">
        <v>60</v>
      </c>
      <c r="C9" s="75">
        <v>257430</v>
      </c>
      <c r="D9" s="23"/>
      <c r="E9" s="30"/>
      <c r="F9" s="30"/>
      <c r="G9" s="30"/>
      <c r="H9" s="23"/>
      <c r="I9" s="23"/>
      <c r="J9" s="23"/>
      <c r="K9" s="23"/>
      <c r="L9" s="31"/>
      <c r="M9" s="33"/>
      <c r="N9" s="31"/>
      <c r="O9" s="30"/>
      <c r="P9" s="47"/>
      <c r="Q9" s="47"/>
      <c r="R9" s="47"/>
      <c r="S9" s="47"/>
      <c r="T9" s="30"/>
      <c r="U9" s="20"/>
      <c r="V9" s="20"/>
      <c r="W9" s="20"/>
      <c r="X9" s="52">
        <v>257430</v>
      </c>
      <c r="Y9" s="52"/>
    </row>
    <row r="10" spans="1:25" ht="36.75" customHeight="1">
      <c r="A10" s="39">
        <f>A9+1</f>
        <v>2</v>
      </c>
      <c r="B10" s="12" t="s">
        <v>62</v>
      </c>
      <c r="C10" s="75">
        <v>2590995</v>
      </c>
      <c r="D10" s="33"/>
      <c r="E10" s="33"/>
      <c r="F10" s="33"/>
      <c r="G10" s="33"/>
      <c r="H10" s="33"/>
      <c r="I10" s="33"/>
      <c r="J10" s="23"/>
      <c r="K10" s="23"/>
      <c r="L10" s="30"/>
      <c r="M10" s="33"/>
      <c r="N10" s="32"/>
      <c r="O10" s="30"/>
      <c r="P10" s="47">
        <v>2672</v>
      </c>
      <c r="Q10" s="47">
        <v>2590995</v>
      </c>
      <c r="R10" s="30"/>
      <c r="S10" s="47"/>
      <c r="U10" s="33"/>
      <c r="V10" s="20"/>
      <c r="W10" s="20"/>
      <c r="X10" s="52"/>
      <c r="Y10" s="52"/>
    </row>
    <row r="11" spans="1:25" ht="30.75" customHeight="1">
      <c r="A11" s="39">
        <f aca="true" t="shared" si="0" ref="A11:A27">A10+1</f>
        <v>3</v>
      </c>
      <c r="B11" s="12" t="s">
        <v>68</v>
      </c>
      <c r="C11" s="75">
        <v>424265</v>
      </c>
      <c r="D11" s="33"/>
      <c r="E11" s="33"/>
      <c r="F11" s="33"/>
      <c r="G11" s="33"/>
      <c r="H11" s="33"/>
      <c r="I11" s="33"/>
      <c r="J11" s="23"/>
      <c r="K11" s="23"/>
      <c r="L11" s="30"/>
      <c r="M11" s="33"/>
      <c r="N11" s="32"/>
      <c r="O11" s="30"/>
      <c r="P11" s="30"/>
      <c r="Q11" s="48"/>
      <c r="R11" s="28"/>
      <c r="S11" s="48"/>
      <c r="T11" s="23"/>
      <c r="U11" s="23"/>
      <c r="V11" s="23"/>
      <c r="W11" s="23"/>
      <c r="X11" s="75">
        <v>424265</v>
      </c>
      <c r="Y11" s="52"/>
    </row>
    <row r="12" spans="1:25" ht="28.5" customHeight="1">
      <c r="A12" s="39">
        <f t="shared" si="0"/>
        <v>4</v>
      </c>
      <c r="B12" s="12" t="s">
        <v>53</v>
      </c>
      <c r="C12" s="75">
        <v>216727</v>
      </c>
      <c r="D12" s="23"/>
      <c r="E12" s="23"/>
      <c r="F12" s="23"/>
      <c r="G12" s="23"/>
      <c r="H12" s="23"/>
      <c r="I12" s="23"/>
      <c r="J12" s="23"/>
      <c r="K12" s="23"/>
      <c r="L12" s="53"/>
      <c r="M12" s="25"/>
      <c r="N12" s="23"/>
      <c r="O12" s="23"/>
      <c r="P12" s="23"/>
      <c r="Q12" s="49"/>
      <c r="R12" s="23"/>
      <c r="S12" s="49"/>
      <c r="T12" s="23"/>
      <c r="U12" s="23"/>
      <c r="V12" s="23"/>
      <c r="W12" s="23"/>
      <c r="X12" s="75">
        <v>216727</v>
      </c>
      <c r="Y12" s="52"/>
    </row>
    <row r="13" spans="1:25" ht="30.75" customHeight="1">
      <c r="A13" s="39">
        <f t="shared" si="0"/>
        <v>5</v>
      </c>
      <c r="B13" s="12" t="s">
        <v>54</v>
      </c>
      <c r="C13" s="76">
        <v>418131</v>
      </c>
      <c r="D13" s="23"/>
      <c r="E13" s="23"/>
      <c r="F13" s="23"/>
      <c r="G13" s="23"/>
      <c r="H13" s="23"/>
      <c r="I13" s="23"/>
      <c r="J13" s="23"/>
      <c r="K13" s="23"/>
      <c r="L13" s="53"/>
      <c r="M13" s="26"/>
      <c r="N13" s="23"/>
      <c r="O13" s="23"/>
      <c r="P13" s="23"/>
      <c r="Q13" s="49"/>
      <c r="R13" s="23"/>
      <c r="S13" s="49"/>
      <c r="T13" s="23"/>
      <c r="U13" s="23"/>
      <c r="V13" s="23"/>
      <c r="W13" s="23"/>
      <c r="X13" s="76">
        <v>418131</v>
      </c>
      <c r="Y13" s="52"/>
    </row>
    <row r="14" spans="1:25" ht="35.25" customHeight="1">
      <c r="A14" s="39">
        <f t="shared" si="0"/>
        <v>6</v>
      </c>
      <c r="B14" s="38" t="s">
        <v>69</v>
      </c>
      <c r="C14" s="76">
        <v>633435</v>
      </c>
      <c r="D14" s="23"/>
      <c r="E14" s="23"/>
      <c r="F14" s="23"/>
      <c r="G14" s="23"/>
      <c r="H14" s="23"/>
      <c r="I14" s="23"/>
      <c r="J14" s="23"/>
      <c r="K14" s="23"/>
      <c r="L14" s="30"/>
      <c r="M14" s="33"/>
      <c r="N14" s="32"/>
      <c r="O14" s="30"/>
      <c r="P14" s="30"/>
      <c r="Q14" s="49"/>
      <c r="R14" s="23"/>
      <c r="S14" s="49"/>
      <c r="T14" s="23"/>
      <c r="U14" s="23"/>
      <c r="V14" s="23"/>
      <c r="W14" s="23"/>
      <c r="X14" s="76">
        <v>633435</v>
      </c>
      <c r="Y14" s="52"/>
    </row>
    <row r="15" spans="1:25" ht="25.5">
      <c r="A15" s="39">
        <f t="shared" si="0"/>
        <v>7</v>
      </c>
      <c r="B15" s="38" t="s">
        <v>59</v>
      </c>
      <c r="C15" s="76">
        <v>588700</v>
      </c>
      <c r="D15" s="23"/>
      <c r="E15" s="23"/>
      <c r="F15" s="23"/>
      <c r="G15" s="23"/>
      <c r="H15" s="23"/>
      <c r="I15" s="23"/>
      <c r="J15" s="54"/>
      <c r="K15" s="40"/>
      <c r="L15" s="23"/>
      <c r="M15" s="23"/>
      <c r="N15" s="23"/>
      <c r="O15" s="23"/>
      <c r="P15" s="27"/>
      <c r="Q15" s="40"/>
      <c r="R15" s="23"/>
      <c r="S15" s="49"/>
      <c r="T15" s="23"/>
      <c r="U15" s="23"/>
      <c r="V15" s="23"/>
      <c r="W15" s="23"/>
      <c r="X15" s="52">
        <v>588700</v>
      </c>
      <c r="Y15" s="52"/>
    </row>
    <row r="16" spans="1:25" ht="25.5">
      <c r="A16" s="39">
        <f t="shared" si="0"/>
        <v>8</v>
      </c>
      <c r="B16" s="38" t="s">
        <v>70</v>
      </c>
      <c r="C16" s="76">
        <v>1372450</v>
      </c>
      <c r="D16" s="75">
        <v>1372450</v>
      </c>
      <c r="E16" s="75">
        <v>1372450</v>
      </c>
      <c r="F16" s="23"/>
      <c r="G16" s="23"/>
      <c r="H16" s="23"/>
      <c r="I16" s="23"/>
      <c r="J16" s="54"/>
      <c r="K16" s="40"/>
      <c r="L16" s="23"/>
      <c r="M16" s="23"/>
      <c r="N16" s="23"/>
      <c r="O16" s="23"/>
      <c r="P16" s="27"/>
      <c r="Q16" s="40"/>
      <c r="R16" s="23"/>
      <c r="S16" s="49"/>
      <c r="T16" s="23"/>
      <c r="U16" s="23"/>
      <c r="V16" s="23"/>
      <c r="W16" s="23"/>
      <c r="X16" s="52"/>
      <c r="Y16" s="52"/>
    </row>
    <row r="17" spans="1:25" ht="36.75" customHeight="1">
      <c r="A17" s="39">
        <f t="shared" si="0"/>
        <v>9</v>
      </c>
      <c r="B17" s="38" t="s">
        <v>71</v>
      </c>
      <c r="C17" s="75">
        <v>1643720</v>
      </c>
      <c r="D17" s="75">
        <v>1643720</v>
      </c>
      <c r="E17" s="75">
        <v>1643720</v>
      </c>
      <c r="F17" s="55"/>
      <c r="G17" s="55"/>
      <c r="H17" s="55"/>
      <c r="I17" s="55"/>
      <c r="J17" s="55"/>
      <c r="K17" s="56"/>
      <c r="L17" s="55"/>
      <c r="M17" s="55"/>
      <c r="N17" s="55"/>
      <c r="O17" s="55"/>
      <c r="P17" s="65"/>
      <c r="Q17" s="63"/>
      <c r="R17" s="55"/>
      <c r="S17" s="52"/>
      <c r="T17" s="55"/>
      <c r="U17" s="55"/>
      <c r="V17" s="55"/>
      <c r="W17" s="55"/>
      <c r="X17" s="52"/>
      <c r="Y17" s="52"/>
    </row>
    <row r="18" spans="1:25" ht="31.5" customHeight="1">
      <c r="A18" s="39">
        <f t="shared" si="0"/>
        <v>10</v>
      </c>
      <c r="B18" s="38" t="s">
        <v>55</v>
      </c>
      <c r="C18" s="76">
        <v>21160549</v>
      </c>
      <c r="D18" s="55"/>
      <c r="E18" s="55"/>
      <c r="F18" s="55"/>
      <c r="G18" s="55"/>
      <c r="H18" s="55"/>
      <c r="I18" s="55"/>
      <c r="J18" s="55">
        <v>7</v>
      </c>
      <c r="K18" s="52">
        <v>19600000</v>
      </c>
      <c r="L18" s="57"/>
      <c r="M18" s="57"/>
      <c r="N18" s="57"/>
      <c r="O18" s="57"/>
      <c r="P18" s="58"/>
      <c r="Q18" s="40"/>
      <c r="R18" s="55"/>
      <c r="S18" s="52"/>
      <c r="T18" s="55"/>
      <c r="U18" s="55"/>
      <c r="V18" s="55"/>
      <c r="W18" s="55"/>
      <c r="X18" s="52">
        <v>1560549</v>
      </c>
      <c r="Y18" s="52"/>
    </row>
    <row r="19" spans="1:25" ht="27" customHeight="1">
      <c r="A19" s="39">
        <f t="shared" si="0"/>
        <v>11</v>
      </c>
      <c r="B19" s="66" t="s">
        <v>56</v>
      </c>
      <c r="C19" s="77">
        <v>21160549</v>
      </c>
      <c r="D19" s="23"/>
      <c r="E19" s="23"/>
      <c r="F19" s="23"/>
      <c r="G19" s="23"/>
      <c r="H19" s="23"/>
      <c r="I19" s="23"/>
      <c r="J19" s="55">
        <v>7</v>
      </c>
      <c r="K19" s="52">
        <v>19600000</v>
      </c>
      <c r="L19" s="61"/>
      <c r="M19" s="62"/>
      <c r="N19" s="61"/>
      <c r="O19" s="61"/>
      <c r="P19" s="64"/>
      <c r="Q19" s="63"/>
      <c r="R19" s="23"/>
      <c r="S19" s="49"/>
      <c r="T19" s="23"/>
      <c r="U19" s="23"/>
      <c r="V19" s="23"/>
      <c r="W19" s="23"/>
      <c r="X19" s="52">
        <v>1560549</v>
      </c>
      <c r="Y19" s="52"/>
    </row>
    <row r="20" spans="1:25" ht="46.5" customHeight="1">
      <c r="A20" s="39">
        <f t="shared" si="0"/>
        <v>12</v>
      </c>
      <c r="B20" s="37" t="s">
        <v>61</v>
      </c>
      <c r="C20" s="78">
        <v>1504574</v>
      </c>
      <c r="D20" s="55"/>
      <c r="E20" s="55"/>
      <c r="F20" s="55"/>
      <c r="G20" s="55"/>
      <c r="H20" s="55"/>
      <c r="I20" s="55"/>
      <c r="J20" s="55"/>
      <c r="K20" s="56"/>
      <c r="L20" s="52">
        <v>1080</v>
      </c>
      <c r="M20" s="52">
        <v>1210101</v>
      </c>
      <c r="N20" s="57"/>
      <c r="O20" s="57"/>
      <c r="P20" s="58"/>
      <c r="Q20" s="40"/>
      <c r="R20" s="55"/>
      <c r="S20" s="52"/>
      <c r="T20" s="55"/>
      <c r="U20" s="55"/>
      <c r="V20" s="55"/>
      <c r="W20" s="55"/>
      <c r="X20" s="52">
        <v>294473</v>
      </c>
      <c r="Y20" s="52"/>
    </row>
    <row r="21" spans="1:25" ht="53.25" customHeight="1">
      <c r="A21" s="39">
        <f t="shared" si="0"/>
        <v>13</v>
      </c>
      <c r="B21" s="12" t="s">
        <v>51</v>
      </c>
      <c r="C21" s="75">
        <v>971445</v>
      </c>
      <c r="D21" s="55"/>
      <c r="E21" s="55"/>
      <c r="F21" s="55"/>
      <c r="G21" s="55"/>
      <c r="H21" s="55"/>
      <c r="I21" s="55"/>
      <c r="J21" s="55"/>
      <c r="K21" s="56"/>
      <c r="L21" s="55"/>
      <c r="M21" s="55"/>
      <c r="N21" s="55"/>
      <c r="O21" s="55"/>
      <c r="P21" s="65"/>
      <c r="Q21" s="63"/>
      <c r="R21" s="55"/>
      <c r="S21" s="52"/>
      <c r="T21" s="55"/>
      <c r="U21" s="55"/>
      <c r="V21" s="55"/>
      <c r="W21" s="55"/>
      <c r="X21" s="52">
        <v>971445</v>
      </c>
      <c r="Y21" s="52"/>
    </row>
    <row r="22" spans="1:25" ht="53.25" customHeight="1">
      <c r="A22" s="39">
        <f t="shared" si="0"/>
        <v>14</v>
      </c>
      <c r="B22" s="12" t="s">
        <v>50</v>
      </c>
      <c r="C22" s="75">
        <v>946526</v>
      </c>
      <c r="D22" s="55"/>
      <c r="E22" s="55"/>
      <c r="F22" s="55"/>
      <c r="G22" s="55"/>
      <c r="H22" s="55"/>
      <c r="I22" s="55"/>
      <c r="J22" s="55"/>
      <c r="K22" s="56"/>
      <c r="L22" s="55"/>
      <c r="M22" s="55"/>
      <c r="N22" s="55"/>
      <c r="O22" s="55"/>
      <c r="P22" s="65"/>
      <c r="Q22" s="63"/>
      <c r="R22" s="55"/>
      <c r="S22" s="52"/>
      <c r="T22" s="55"/>
      <c r="U22" s="55"/>
      <c r="V22" s="55"/>
      <c r="W22" s="55"/>
      <c r="X22" s="52">
        <v>946526</v>
      </c>
      <c r="Y22" s="52"/>
    </row>
    <row r="23" spans="1:25" ht="46.5" customHeight="1">
      <c r="A23" s="39">
        <f t="shared" si="0"/>
        <v>15</v>
      </c>
      <c r="B23" s="12" t="s">
        <v>67</v>
      </c>
      <c r="C23" s="75">
        <v>7090881</v>
      </c>
      <c r="D23" s="93">
        <f>E23+H23</f>
        <v>6742512</v>
      </c>
      <c r="E23" s="92">
        <v>1948878</v>
      </c>
      <c r="F23" s="92"/>
      <c r="G23" s="92"/>
      <c r="H23" s="92">
        <v>4793634</v>
      </c>
      <c r="I23" s="55"/>
      <c r="J23" s="55"/>
      <c r="K23" s="56"/>
      <c r="L23" s="55"/>
      <c r="M23" s="92"/>
      <c r="N23" s="55"/>
      <c r="O23" s="55"/>
      <c r="P23" s="65"/>
      <c r="Q23" s="63"/>
      <c r="R23" s="55"/>
      <c r="S23" s="52"/>
      <c r="T23" s="55"/>
      <c r="U23" s="55"/>
      <c r="V23" s="92">
        <v>348369</v>
      </c>
      <c r="W23" s="55"/>
      <c r="X23" s="52"/>
      <c r="Y23" s="52"/>
    </row>
    <row r="24" spans="1:25" ht="47.25" customHeight="1">
      <c r="A24" s="39">
        <f t="shared" si="0"/>
        <v>16</v>
      </c>
      <c r="B24" s="12" t="s">
        <v>57</v>
      </c>
      <c r="C24" s="75">
        <v>2172047</v>
      </c>
      <c r="D24" s="55"/>
      <c r="E24" s="55"/>
      <c r="F24" s="55"/>
      <c r="G24" s="55"/>
      <c r="H24" s="55"/>
      <c r="I24" s="55"/>
      <c r="J24" s="55"/>
      <c r="K24" s="56"/>
      <c r="L24" s="55"/>
      <c r="M24" s="55"/>
      <c r="N24" s="55"/>
      <c r="O24" s="55"/>
      <c r="P24" s="94">
        <v>1251</v>
      </c>
      <c r="Q24" s="40">
        <v>2172047</v>
      </c>
      <c r="R24" s="55"/>
      <c r="S24" s="52"/>
      <c r="T24" s="55"/>
      <c r="U24" s="55"/>
      <c r="V24" s="55"/>
      <c r="W24" s="55"/>
      <c r="X24" s="52"/>
      <c r="Y24" s="52"/>
    </row>
    <row r="25" spans="1:25" ht="43.5" customHeight="1">
      <c r="A25" s="39">
        <f t="shared" si="0"/>
        <v>17</v>
      </c>
      <c r="B25" s="37" t="s">
        <v>72</v>
      </c>
      <c r="C25" s="75">
        <v>1173648</v>
      </c>
      <c r="D25" s="55"/>
      <c r="E25" s="55"/>
      <c r="F25" s="55"/>
      <c r="G25" s="55"/>
      <c r="H25" s="55"/>
      <c r="I25" s="55"/>
      <c r="J25" s="55"/>
      <c r="K25" s="56"/>
      <c r="L25" s="55"/>
      <c r="M25" s="55"/>
      <c r="N25" s="55"/>
      <c r="O25" s="55"/>
      <c r="P25" s="65"/>
      <c r="Q25" s="63"/>
      <c r="R25" s="55"/>
      <c r="S25" s="52"/>
      <c r="T25" s="55"/>
      <c r="U25" s="55"/>
      <c r="V25" s="55"/>
      <c r="W25" s="55"/>
      <c r="X25" s="52">
        <v>1173648</v>
      </c>
      <c r="Y25" s="52"/>
    </row>
    <row r="26" spans="1:25" ht="41.25" customHeight="1">
      <c r="A26" s="39">
        <f t="shared" si="0"/>
        <v>18</v>
      </c>
      <c r="B26" s="37" t="s">
        <v>52</v>
      </c>
      <c r="C26" s="78">
        <v>1852581</v>
      </c>
      <c r="D26" s="55"/>
      <c r="E26" s="55"/>
      <c r="F26" s="55"/>
      <c r="G26" s="55"/>
      <c r="H26" s="55"/>
      <c r="I26" s="55"/>
      <c r="J26" s="55"/>
      <c r="K26" s="56"/>
      <c r="L26" s="55">
        <v>1100</v>
      </c>
      <c r="M26" s="55">
        <v>1534306</v>
      </c>
      <c r="N26" s="55"/>
      <c r="O26" s="55"/>
      <c r="P26" s="65"/>
      <c r="Q26" s="63"/>
      <c r="R26" s="55"/>
      <c r="S26" s="52"/>
      <c r="T26" s="55"/>
      <c r="U26" s="55"/>
      <c r="V26" s="55"/>
      <c r="W26" s="55"/>
      <c r="X26" s="52">
        <v>318275</v>
      </c>
      <c r="Y26" s="52"/>
    </row>
    <row r="27" spans="1:25" ht="33" customHeight="1">
      <c r="A27" s="39">
        <f t="shared" si="0"/>
        <v>19</v>
      </c>
      <c r="B27" s="37" t="s">
        <v>58</v>
      </c>
      <c r="C27" s="78">
        <v>3234587</v>
      </c>
      <c r="D27" s="55"/>
      <c r="E27" s="55"/>
      <c r="F27" s="55"/>
      <c r="G27" s="55"/>
      <c r="H27" s="55"/>
      <c r="I27" s="55"/>
      <c r="J27" s="55"/>
      <c r="K27" s="56"/>
      <c r="L27" s="55">
        <v>590</v>
      </c>
      <c r="M27" s="55">
        <v>2555680</v>
      </c>
      <c r="N27" s="55"/>
      <c r="O27" s="55"/>
      <c r="P27" s="94">
        <v>721</v>
      </c>
      <c r="Q27" s="40">
        <v>678907</v>
      </c>
      <c r="R27" s="55"/>
      <c r="S27" s="52"/>
      <c r="T27" s="55"/>
      <c r="U27" s="55"/>
      <c r="V27" s="55"/>
      <c r="W27" s="55"/>
      <c r="X27" s="52"/>
      <c r="Y27" s="52"/>
    </row>
    <row r="28" spans="1:25" ht="24" customHeight="1">
      <c r="A28" s="118" t="s">
        <v>75</v>
      </c>
      <c r="B28" s="120"/>
      <c r="C28" s="41">
        <f>SUM(C9:C27)</f>
        <v>69413240</v>
      </c>
      <c r="D28" s="41">
        <f aca="true" t="shared" si="1" ref="D28:J28">SUM(D9:D27)</f>
        <v>9758682</v>
      </c>
      <c r="E28" s="41">
        <f t="shared" si="1"/>
        <v>4965048</v>
      </c>
      <c r="F28" s="41">
        <f t="shared" si="1"/>
        <v>0</v>
      </c>
      <c r="G28" s="41">
        <f t="shared" si="1"/>
        <v>0</v>
      </c>
      <c r="H28" s="41">
        <f t="shared" si="1"/>
        <v>4793634</v>
      </c>
      <c r="I28" s="41">
        <f t="shared" si="1"/>
        <v>0</v>
      </c>
      <c r="J28" s="70">
        <f t="shared" si="1"/>
        <v>14</v>
      </c>
      <c r="K28" s="41">
        <f>SUM(K9:K27)</f>
        <v>39200000</v>
      </c>
      <c r="L28" s="41">
        <f aca="true" t="shared" si="2" ref="L28:W28">SUM(L9:L27)</f>
        <v>2770</v>
      </c>
      <c r="M28" s="41">
        <f t="shared" si="2"/>
        <v>5300087</v>
      </c>
      <c r="N28" s="41">
        <f t="shared" si="2"/>
        <v>0</v>
      </c>
      <c r="O28" s="41">
        <f t="shared" si="2"/>
        <v>0</v>
      </c>
      <c r="P28" s="41">
        <f t="shared" si="2"/>
        <v>4644</v>
      </c>
      <c r="Q28" s="41">
        <f t="shared" si="2"/>
        <v>5441949</v>
      </c>
      <c r="R28" s="41">
        <f t="shared" si="2"/>
        <v>0</v>
      </c>
      <c r="S28" s="41">
        <f t="shared" si="2"/>
        <v>0</v>
      </c>
      <c r="T28" s="41">
        <f t="shared" si="2"/>
        <v>0</v>
      </c>
      <c r="U28" s="41">
        <f t="shared" si="2"/>
        <v>0</v>
      </c>
      <c r="V28" s="41">
        <f t="shared" si="2"/>
        <v>348369</v>
      </c>
      <c r="W28" s="41">
        <f t="shared" si="2"/>
        <v>0</v>
      </c>
      <c r="X28" s="41">
        <f>SUM(X9:X27)</f>
        <v>9364153</v>
      </c>
      <c r="Y28" s="52"/>
    </row>
    <row r="29" spans="1:25" ht="31.5" customHeight="1">
      <c r="A29" s="132" t="s">
        <v>77</v>
      </c>
      <c r="B29" s="132"/>
      <c r="C29" s="75">
        <v>1285050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7"/>
      <c r="U29" s="88"/>
      <c r="V29" s="89"/>
      <c r="W29" s="87"/>
      <c r="X29" s="87"/>
      <c r="Y29" s="87"/>
    </row>
    <row r="30" spans="1:25" ht="40.5" customHeight="1">
      <c r="A30" s="133" t="s">
        <v>76</v>
      </c>
      <c r="B30" s="133"/>
      <c r="C30" s="91">
        <f>C28+C29</f>
        <v>70698290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</row>
    <row r="31" spans="3:25" ht="12.75"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</row>
  </sheetData>
  <sheetProtection/>
  <mergeCells count="21">
    <mergeCell ref="A30:B30"/>
    <mergeCell ref="A2:Y2"/>
    <mergeCell ref="T1:Y1"/>
    <mergeCell ref="D4:D6"/>
    <mergeCell ref="E4:I5"/>
    <mergeCell ref="A3:A7"/>
    <mergeCell ref="B3:B7"/>
    <mergeCell ref="C3:C6"/>
    <mergeCell ref="D3:W3"/>
    <mergeCell ref="Y4:Y6"/>
    <mergeCell ref="V4:V6"/>
    <mergeCell ref="X4:X6"/>
    <mergeCell ref="P4:Q6"/>
    <mergeCell ref="R4:S6"/>
    <mergeCell ref="A29:B29"/>
    <mergeCell ref="A28:B28"/>
    <mergeCell ref="T4:U6"/>
    <mergeCell ref="W4:W6"/>
    <mergeCell ref="N4:O6"/>
    <mergeCell ref="J4:K6"/>
    <mergeCell ref="L4:M6"/>
  </mergeCells>
  <printOptions horizontalCentered="1"/>
  <pageMargins left="0.11811023622047245" right="0.11811023622047245" top="1.5748031496062993" bottom="0.15748031496062992" header="0.31496062992125984" footer="0.31496062992125984"/>
  <pageSetup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2016-12-23T10:55:24Z</cp:lastPrinted>
  <dcterms:created xsi:type="dcterms:W3CDTF">2009-02-02T12:53:08Z</dcterms:created>
  <dcterms:modified xsi:type="dcterms:W3CDTF">2016-12-30T07:20:38Z</dcterms:modified>
  <cp:category/>
  <cp:version/>
  <cp:contentType/>
  <cp:contentStatus/>
</cp:coreProperties>
</file>